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xWindow="700" yWindow="700" windowWidth="17100" windowHeight="4780" activeTab="1"/>
  </bookViews>
  <sheets>
    <sheet name="Sheet0" sheetId="1" r:id="rId1"/>
    <sheet name="评分表 (2)"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<sst xmlns="http://schemas.openxmlformats.org/spreadsheetml/2006/main" count="276" uniqueCount="170">
  <si>
    <t>南京市市级项目预算绩效目标表</t>
  </si>
  <si>
    <t>2024年度</t>
  </si>
  <si>
    <t>项目名称</t>
  </si>
  <si>
    <t>艺术研究、创作、观摩及采风经费</t>
  </si>
  <si>
    <t>主管部门</t>
  </si>
  <si>
    <t>南京市文化和旅游局</t>
  </si>
  <si>
    <t>项目类型</t>
  </si>
  <si>
    <t>常年安排项目</t>
  </si>
  <si>
    <t>项目级次</t>
  </si>
  <si>
    <t>市本级</t>
  </si>
  <si>
    <t>开始时间</t>
  </si>
  <si>
    <t>2022年</t>
  </si>
  <si>
    <t>完成时间</t>
  </si>
  <si>
    <t>2024年</t>
  </si>
  <si>
    <t>实施单位</t>
  </si>
  <si>
    <t>南京市艺术创作研究院</t>
  </si>
  <si>
    <t>项目负责人/
联系电话</t>
  </si>
  <si>
    <t>立项必要性</t>
  </si>
  <si>
    <t>我院不仅作为专业创作单位还兼具有关艺术创作、艺术活动资料的整理归档的职能。今后我院会对地方剧种和民俗舞蹈进行系列调研和研究，因为地方剧种和民俗舞蹈本体研究和创作研究以及同地域其他类似艺术种类比较研究尤其是当代恢复性展示性演出的组织形态和演出样式是少有人涉猎的。此项研究，有助于促进人们对南京本土文化的进一步的挖掘，促进文旅活动发展。</t>
  </si>
  <si>
    <t>实施可行性</t>
  </si>
  <si>
    <t>项目中所涉及的剧本创作已经列为我院创作人员2024年创作计划，已经开始搜集大量资料并整理；歌曲创作也已经有了结构与框架；对手狮舞的进一步调研与舞台呈现也是基于2023年对该项目的初步了解与研究。总体来说，2024年项目的设定都是具备一定可行性的。</t>
  </si>
  <si>
    <t>项目实施内容</t>
  </si>
  <si>
    <t>作为南京市属专业剧目创作单位，从实际情况出发，在一度剧本创作方面下功夫。为此，我单位力争观摩学习更多行业内优秀的、标杆性的、主题教育意义的作品。设置每年至少一次的采风项目，带领专业创作人员下生活、走基层，到群众中去，采撷最鲜活的创作素材。组织剧本研讨，力争每年创作、征集具有一定质量的剧本，持续充实剧本库。</t>
  </si>
  <si>
    <t>项目资金
（万元）</t>
  </si>
  <si>
    <t>收入</t>
  </si>
  <si>
    <t/>
  </si>
  <si>
    <t>全年（程）
预算数</t>
  </si>
  <si>
    <t>资金总额</t>
  </si>
  <si>
    <t>支出</t>
  </si>
  <si>
    <t>半年（程）
计划执行数</t>
  </si>
  <si>
    <t>艺术创作、观摩、采风</t>
  </si>
  <si>
    <t>中长期目标</t>
  </si>
  <si>
    <t>根据加强文艺创作、繁荣文化发展等文件要求，大力实施艺术精品工程，通过每年召开创作题材研讨会，推出一批具有地域文化的艺术作品，培养一批中青年创作队伍，组织专家对作品进行评审和论证，对重点题材给与启动资金扶持，力争每年有文艺作品在全省乃至全国获奖，努力使我市艺术精品的吸引力、创造力、生产力和传播力跃上新台阶。围绕重要纪念日做好重点选题创作，用优秀作品积聚正能量，提振精神气。开展采风创作，充分运用我市丰富的旅游资源，不断探索文艺精品与旅游产品深度融合，针对旅游节点打造特色演艺精品。根据传统文化讲好南京故事，用优秀作品促进我市经济发展。</t>
  </si>
  <si>
    <t>年度目标</t>
  </si>
  <si>
    <t>2024年度，围绕时代主题特别是长江文化、革命文化和现实题材，完成大型舞台剧创作至少二部，完成二至三部小作品；视完成情况举办剧本朗读会；完成一至两首音乐曲目的创作。尽量多观摩好戏、精品舞台演出，完成一篇民俗舞蹈研究调研报告；指导南京市中小学生艺术团美育课程基地联盟学校（戏剧项目）课程；鼓励创作人员多参与业内征稿、培训、讲座、研讨以及工作坊并予以支持。发表艺术评论3-4篇，积极参与单位组织的采风活动和微信公众号推文；多读好书及报刊杂志，紧紧把握时代脉搏，以创作出更好的作品。</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</si>
  <si>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</si>
  <si>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</si>
  <si>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</si>
  <si>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</si>
  <si>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</si>
  <si>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</si>
  <si>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</si>
  <si>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</si>
  <si>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</si>
  <si>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</si>
  <si>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</si>
  <si>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</si>
  <si>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</si>
  <si>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</si>
  <si>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</si>
  <si>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</si>
  <si>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</si>
  <si>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</si>
  <si>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</si>
  <si>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</si>
  <si>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</si>
  <si>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</si>
  <si>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资金到位率</t>
  </si>
  <si>
    <t>序时进度</t>
  </si>
  <si>
    <t>100%</t>
  </si>
  <si>
    <t>预算执行率</t>
  </si>
  <si>
    <t>＝100%</t>
  </si>
  <si>
    <t>资金使用合规性</t>
  </si>
  <si>
    <t>合规</t>
  </si>
  <si>
    <t>组织实施</t>
  </si>
  <si>
    <t>管理制度健全性</t>
  </si>
  <si>
    <t>健全</t>
  </si>
  <si>
    <t>制度执行有效性</t>
  </si>
  <si>
    <t>有效</t>
  </si>
  <si>
    <t>产出指标</t>
  </si>
  <si>
    <t>数量指标</t>
  </si>
  <si>
    <t>创作完成大型舞台剧</t>
  </si>
  <si>
    <t>＝0部</t>
  </si>
  <si>
    <t>＝2部</t>
  </si>
  <si>
    <t>指导南京市中小学生艺术团美育课程基地联盟学校（戏剧项目）课程次数</t>
  </si>
  <si>
    <t>＝0次</t>
  </si>
  <si>
    <t>＝5次</t>
  </si>
  <si>
    <t>围绕时代主题创作小型剧本及音乐曲目</t>
  </si>
  <si>
    <t>＝1部</t>
  </si>
  <si>
    <t>＝4部</t>
  </si>
  <si>
    <t>民俗舞蹈调研报告</t>
  </si>
  <si>
    <t>＝0篇</t>
  </si>
  <si>
    <t>＝1篇</t>
  </si>
  <si>
    <t>发表艺术评论</t>
  </si>
  <si>
    <t>＝3篇</t>
  </si>
  <si>
    <t>质量指标</t>
  </si>
  <si>
    <t>作品获得艺术基金支持、奖项等</t>
  </si>
  <si>
    <t>≥0部</t>
  </si>
  <si>
    <t>≥1部</t>
  </si>
  <si>
    <t>时效指标</t>
  </si>
  <si>
    <t>作品在本年度预定时间内完成</t>
  </si>
  <si>
    <t>完成</t>
  </si>
  <si>
    <t>成本指标</t>
  </si>
  <si>
    <t>项目总成本</t>
  </si>
  <si>
    <t>≤50％</t>
  </si>
  <si>
    <t>≤100％</t>
  </si>
  <si>
    <t>效益指标</t>
  </si>
  <si>
    <t>经济效益</t>
  </si>
  <si>
    <t>社会效益</t>
  </si>
  <si>
    <t>丰富人民群众精神文化生活 提升人民群众文化艺术修养</t>
  </si>
  <si>
    <t>认可</t>
  </si>
  <si>
    <t>生态效益</t>
  </si>
  <si>
    <t>可持续影响</t>
  </si>
  <si>
    <t>满意度指标</t>
  </si>
  <si>
    <t>服务对象满意度</t>
  </si>
  <si>
    <t>基地联盟学校综合满意度</t>
  </si>
  <si>
    <t>满意</t>
  </si>
  <si>
    <t>指标解释</t>
  </si>
  <si>
    <t>权重</t>
  </si>
  <si>
    <t>评分标准</t>
  </si>
  <si>
    <t>实际值</t>
  </si>
  <si>
    <t>得分</t>
  </si>
  <si>
    <t>评分说明</t>
  </si>
  <si>
    <t>附件</t>
  </si>
  <si>
    <t>项目申请、设立过程是否符合相关要求，用以反映和考核项目立项的规范情况。</t>
  </si>
  <si>
    <t>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</si>
  <si>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YJY-1</t>
  </si>
  <si>
    <t>项目立项是否符合法律法规、相关政策、发展规划以及部门职责，用以反映和考核项目立项依据情况。</t>
  </si>
  <si>
    <t>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</si>
  <si>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YJY-2</t>
  </si>
  <si>
    <t>项目所设定的绩效目标是否依据充分，是否符合客观实际，用以反映和考核项目绩效目标与项目实施的相符情况。</t>
  </si>
  <si>
    <t>（如未设定预算绩效目标，也可考核其他工作任务目标）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</si>
  <si>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YJY-3</t>
  </si>
  <si>
    <t>依据绩效目标设定的绩效指标是否清晰、细化、可衡量等，用以反映和考核项目绩效目标的明细化情况。</t>
  </si>
  <si>
    <t>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</si>
  <si>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YJY-5</t>
  </si>
  <si>
    <t>项目预算资金分配是否有测算依据，与补助单位或地方实际是否相适应，用以反映和考核项目预算资金分配的科学性、合理性情况。</t>
  </si>
  <si>
    <t>①预算资金分配依据是否充分；
②资金分配额度是否合理，与项目单位或地方实际是否相适应。
评分规则：以上评价要点各占50%权重，每个要点执行情况分达成、部分达成、未达成三档，按100%-80%（含）、80%-60%（含）、60%-0%评分。</t>
  </si>
  <si>
    <t>项目预算编制是否经过科学论证、有明确标准，资金额度与年度目标是否相适应，用以反映和考核项目预算编制的科学性、合理性情况。</t>
  </si>
  <si>
    <t>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</si>
  <si>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项目资金使用是否符合相关的财务管理制度规定，用以反映和考核项目资金的规范运行情况。</t>
  </si>
  <si>
    <t>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</si>
  <si>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YJY-9</t>
  </si>
  <si>
    <t>项目预算资金是否按照计划执行，用以反映或考核项目预算执行情况。</t>
  </si>
  <si>
    <t>预算执行率=（实际支出资金/实际到位资金）×100%。
实际支出资金：一定时期（本年度或项目期）内项目实际拨付的资金。
评分规则：得分=预算执行率×分值。</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</si>
  <si>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</si>
  <si>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
评分规则：得分=资金到位率×分值。</t>
  </si>
  <si>
    <t>项目实施是否符合相关管理规定，用以反映和考核相关管理制度的有效执行情况。</t>
  </si>
  <si>
    <t>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</si>
  <si>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项目实施单位的财务和业务管理制度是否健全，用以反映和考核财务和业务管理制度对项目顺利实施的保障情况。</t>
  </si>
  <si>
    <t>①是否已制定或具有相应的财务和业务管理等制度；
②财务和业务管理等制度是否合法、合规、完整。
评分规则：以上评价要点各占50%权重，每个要点执行情况分达成、部分达成、未达成三档，按100%-80%（含）、80%-60%（含）、60%-0%评分。</t>
  </si>
  <si>
    <t>大型舞台剧完成数量。</t>
  </si>
  <si>
    <t>完成目标数得满分，在目标数以下则按完成数与目标值的比值，乘以权重计分。</t>
  </si>
  <si>
    <t>3部</t>
  </si>
  <si>
    <t>反映指导课程次数。</t>
  </si>
  <si>
    <t>6次</t>
  </si>
  <si>
    <t>YS-1</t>
  </si>
  <si>
    <t>剧本及音乐曲目创作数量。</t>
  </si>
  <si>
    <t>10部</t>
  </si>
  <si>
    <t>YS-2</t>
  </si>
  <si>
    <t>民俗舞蹈调研报告完成数量。</t>
  </si>
  <si>
    <t>1篇</t>
  </si>
  <si>
    <t>YS-3</t>
  </si>
  <si>
    <t>发表艺术评论数量。</t>
  </si>
  <si>
    <t>4篇</t>
  </si>
  <si>
    <t>YS-5</t>
  </si>
  <si>
    <t>作品获得艺术基金支持、奖项等的数量。</t>
  </si>
  <si>
    <t>15部</t>
  </si>
  <si>
    <t>作品是否在本年度预定时间内完成。</t>
  </si>
  <si>
    <t>作品在本年度预定时间内完成得满分，其余情况酌情计分。</t>
  </si>
  <si>
    <t>项目总成本是否符合标准。</t>
  </si>
  <si>
    <t>项目总成本符合标准得满分，其余情况酌情扣分。</t>
  </si>
  <si>
    <t>文艺作品是否丰富人民群众精神文化生活、是否提升人民群众文化艺术修养。</t>
  </si>
  <si>
    <t>达到预定目标得满分，其余情况酌情计分。</t>
  </si>
  <si>
    <t>基地联盟学校对指导课程的综合满意度。</t>
  </si>
  <si>
    <t>公众综合满意度高得满分，其余情况酌情计分。</t>
  </si>
  <si>
    <t>合计</t>
  </si>
  <si>
    <t>产出</t>
  </si>
  <si>
    <t>效益</t>
  </si>
  <si>
    <t>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</si>
</sst>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9"/>
      <color indexed="8"/>
      <name val="宋体"/>
      <charset val="134"/>
    </font>
    <font>
      <sz val="9"/>
      <color rgb="FF000000"/>
      <name val="宋体"/>
      <charset val="134"/>
    </font>
    <font>
      <b/>
      <sz val="12"/>
      <color rgb="FF000000"/>
      <name val="Calibri"/>
      <charset val="134"/>
    </font>
    <font>
      <sz val="9"/>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3" xfId="0" applyFont="1" applyFill="1" applyBorder="1" applyAlignment="1">
      <alignment horizontal="center" vertical="center" wrapText="1"/>
    </xf>
    <xf numFmtId="10" fontId="1" fillId="0" borderId="4"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1" fillId="0" borderId="4" xfId="0" applyFont="1" applyFill="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Fill="1" applyAlignment="1">
      <alignment horizontal="center" vertical="center"/>
    </xf>
    <xf numFmtId="0" fontId="1" fillId="0" borderId="8" xfId="0" applyFont="1" applyFill="1" applyBorder="1" applyAlignment="1">
      <alignment vertical="center"/>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vertical="center"/>
    </xf>
    <xf numFmtId="0" fontId="1" fillId="0" borderId="4"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0"/>
  <sheetViews>
    <sheetView topLeftCell="A8" workbookViewId="0">
      <selection activeCell="A28" sqref="A28:F40"/>
    </sheetView>
  </sheetViews>
  <sheetFormatPr defaultColWidth="9" defaultRowHeight="14" outlineLevelCol="5"/>
  <cols>
    <col min="1" max="1" width="13.1272727272727" customWidth="1"/>
    <col min="2" max="2" width="14.5" customWidth="1"/>
    <col min="3" max="3" width="26.2545454545455" customWidth="1"/>
    <col min="4" max="4" width="15.5" customWidth="1"/>
    <col min="5" max="5" width="13.1272727272727" customWidth="1"/>
    <col min="6" max="6" width="29.6272727272727" customWidth="1"/>
  </cols>
  <sheetData>
    <row r="1" ht="30" customHeight="1" spans="1:6">
      <c r="A1" s="18" t="s">
        <v>0</v>
      </c>
      <c r="B1" s="18"/>
      <c r="C1" s="18"/>
      <c r="D1" s="18"/>
      <c r="E1" s="18"/>
      <c r="F1" s="18"/>
    </row>
    <row r="2" ht="18.95" customHeight="1" spans="1:6">
      <c r="A2" s="19" t="s">
        <v>1</v>
      </c>
      <c r="B2" s="19"/>
      <c r="C2" s="19"/>
      <c r="D2" s="19"/>
      <c r="E2" s="19"/>
      <c r="F2" s="19"/>
    </row>
    <row r="3" ht="18.95" customHeight="1" spans="1:6">
      <c r="A3" s="8" t="s">
        <v>2</v>
      </c>
      <c r="B3" s="8"/>
      <c r="C3" s="8" t="s">
        <v>3</v>
      </c>
      <c r="D3" s="8"/>
      <c r="E3" s="8" t="s">
        <v>4</v>
      </c>
      <c r="F3" s="8" t="s">
        <v>5</v>
      </c>
    </row>
    <row r="4" ht="18.95" customHeight="1" spans="1:6">
      <c r="A4" s="8" t="s">
        <v>6</v>
      </c>
      <c r="B4" s="8"/>
      <c r="C4" s="8" t="s">
        <v>7</v>
      </c>
      <c r="D4" s="8"/>
      <c r="E4" s="8" t="s">
        <v>8</v>
      </c>
      <c r="F4" s="8" t="s">
        <v>9</v>
      </c>
    </row>
    <row r="5" ht="18.95" customHeight="1" spans="1:6">
      <c r="A5" s="8" t="s">
        <v>10</v>
      </c>
      <c r="B5" s="8"/>
      <c r="C5" s="8" t="s">
        <v>11</v>
      </c>
      <c r="D5" s="8"/>
      <c r="E5" s="8" t="s">
        <v>12</v>
      </c>
      <c r="F5" s="8" t="s">
        <v>13</v>
      </c>
    </row>
    <row r="6" ht="30" customHeight="1" spans="1:6">
      <c r="A6" s="8" t="s">
        <v>14</v>
      </c>
      <c r="B6" s="8"/>
      <c r="C6" s="8" t="s">
        <v>15</v>
      </c>
      <c r="D6" s="8"/>
      <c r="E6" s="8" t="s">
        <v>16</v>
      </c>
      <c r="F6" s="8"/>
    </row>
    <row r="7" ht="51" customHeight="1" spans="1:6">
      <c r="A7" s="8" t="s">
        <v>17</v>
      </c>
      <c r="B7" s="8"/>
      <c r="C7" s="8" t="s">
        <v>18</v>
      </c>
      <c r="D7" s="8"/>
      <c r="E7" s="8"/>
      <c r="F7" s="8"/>
    </row>
    <row r="8" ht="38.1" customHeight="1" spans="1:6">
      <c r="A8" s="8" t="s">
        <v>19</v>
      </c>
      <c r="B8" s="8"/>
      <c r="C8" s="8" t="s">
        <v>20</v>
      </c>
      <c r="D8" s="8"/>
      <c r="E8" s="8"/>
      <c r="F8" s="8"/>
    </row>
    <row r="9" ht="38.1" customHeight="1" spans="1:6">
      <c r="A9" s="8" t="s">
        <v>21</v>
      </c>
      <c r="B9" s="8"/>
      <c r="C9" s="8" t="s">
        <v>22</v>
      </c>
      <c r="D9" s="8"/>
      <c r="E9" s="8"/>
      <c r="F9" s="8"/>
    </row>
    <row r="10" ht="30" customHeight="1" spans="1:6">
      <c r="A10" s="8" t="s">
        <v>23</v>
      </c>
      <c r="B10" s="8" t="s">
        <v>24</v>
      </c>
      <c r="C10" s="8" t="s">
        <v>25</v>
      </c>
      <c r="D10" s="8"/>
      <c r="E10" s="8"/>
      <c r="F10" s="8" t="s">
        <v>26</v>
      </c>
    </row>
    <row r="11" ht="18.95" customHeight="1" spans="1:6">
      <c r="A11" s="8"/>
      <c r="B11" s="8"/>
      <c r="C11" s="8" t="s">
        <v>27</v>
      </c>
      <c r="D11" s="8"/>
      <c r="E11" s="8"/>
      <c r="F11" s="8">
        <v>55.76</v>
      </c>
    </row>
    <row r="12" ht="30" customHeight="1" spans="1:6">
      <c r="A12" s="8"/>
      <c r="B12" s="8" t="s">
        <v>28</v>
      </c>
      <c r="C12" s="8" t="s">
        <v>25</v>
      </c>
      <c r="D12" s="8"/>
      <c r="E12" s="8" t="s">
        <v>29</v>
      </c>
      <c r="F12" s="8" t="s">
        <v>26</v>
      </c>
    </row>
    <row r="13" ht="18.95" customHeight="1" spans="1:6">
      <c r="A13" s="8"/>
      <c r="B13" s="8"/>
      <c r="C13" s="8" t="s">
        <v>30</v>
      </c>
      <c r="D13" s="8"/>
      <c r="E13" s="8">
        <v>15</v>
      </c>
      <c r="F13" s="8">
        <v>55.76</v>
      </c>
    </row>
    <row r="14" ht="65.25" customHeight="1" spans="1:6">
      <c r="A14" s="8" t="s">
        <v>31</v>
      </c>
      <c r="B14" s="8"/>
      <c r="C14" s="8" t="s">
        <v>32</v>
      </c>
      <c r="D14" s="8"/>
      <c r="E14" s="8"/>
      <c r="F14" s="8"/>
    </row>
    <row r="15" ht="78" customHeight="1" spans="1:6">
      <c r="A15" s="8" t="s">
        <v>33</v>
      </c>
      <c r="B15" s="8"/>
      <c r="C15" s="8" t="s">
        <v>34</v>
      </c>
      <c r="D15" s="8"/>
      <c r="E15" s="8"/>
      <c r="F15" s="8"/>
    </row>
    <row r="16" ht="30" customHeight="1" spans="1:6">
      <c r="A16" s="8" t="s">
        <v>35</v>
      </c>
      <c r="B16" s="8" t="s">
        <v>36</v>
      </c>
      <c r="C16" s="8" t="s">
        <v>37</v>
      </c>
      <c r="D16" s="8"/>
      <c r="E16" s="8" t="s">
        <v>38</v>
      </c>
      <c r="F16" s="8" t="s">
        <v>39</v>
      </c>
    </row>
    <row r="17" ht="18.95" customHeight="1" spans="1:6">
      <c r="A17" s="8" t="s">
        <v>40</v>
      </c>
      <c r="B17" s="8" t="s">
        <v>41</v>
      </c>
      <c r="C17" s="8" t="s">
        <v>42</v>
      </c>
      <c r="D17" s="8"/>
      <c r="E17" s="8" t="s">
        <v>43</v>
      </c>
      <c r="F17" s="8" t="s">
        <v>43</v>
      </c>
    </row>
    <row r="18" ht="18.95" customHeight="1" spans="1:6">
      <c r="A18" s="8"/>
      <c r="B18" s="8"/>
      <c r="C18" s="8" t="s">
        <v>44</v>
      </c>
      <c r="D18" s="8"/>
      <c r="E18" s="8" t="s">
        <v>45</v>
      </c>
      <c r="F18" s="8" t="s">
        <v>45</v>
      </c>
    </row>
    <row r="19" ht="18.95" customHeight="1" spans="1:6">
      <c r="A19" s="8"/>
      <c r="B19" s="8" t="s">
        <v>46</v>
      </c>
      <c r="C19" s="8" t="s">
        <v>47</v>
      </c>
      <c r="D19" s="8"/>
      <c r="E19" s="8" t="s">
        <v>48</v>
      </c>
      <c r="F19" s="8" t="s">
        <v>48</v>
      </c>
    </row>
    <row r="20" ht="18.95" customHeight="1" spans="1:6">
      <c r="A20" s="8"/>
      <c r="B20" s="8"/>
      <c r="C20" s="8" t="s">
        <v>49</v>
      </c>
      <c r="D20" s="8"/>
      <c r="E20" s="8" t="s">
        <v>50</v>
      </c>
      <c r="F20" s="8" t="s">
        <v>50</v>
      </c>
    </row>
    <row r="21" ht="18.95" customHeight="1" spans="1:6">
      <c r="A21" s="8"/>
      <c r="B21" s="8" t="s">
        <v>51</v>
      </c>
      <c r="C21" s="8" t="s">
        <v>52</v>
      </c>
      <c r="D21" s="8"/>
      <c r="E21" s="8" t="s">
        <v>53</v>
      </c>
      <c r="F21" s="8" t="s">
        <v>53</v>
      </c>
    </row>
    <row r="22" ht="18.95" customHeight="1" spans="1:6">
      <c r="A22" s="8"/>
      <c r="B22" s="8"/>
      <c r="C22" s="8" t="s">
        <v>54</v>
      </c>
      <c r="D22" s="8"/>
      <c r="E22" s="8" t="s">
        <v>48</v>
      </c>
      <c r="F22" s="8" t="s">
        <v>48</v>
      </c>
    </row>
    <row r="23" ht="18.95" customHeight="1" spans="1:6">
      <c r="A23" s="8" t="s">
        <v>55</v>
      </c>
      <c r="B23" s="8" t="s">
        <v>56</v>
      </c>
      <c r="C23" s="8" t="s">
        <v>57</v>
      </c>
      <c r="D23" s="8"/>
      <c r="E23" s="8" t="s">
        <v>58</v>
      </c>
      <c r="F23" s="8" t="s">
        <v>59</v>
      </c>
    </row>
    <row r="24" ht="18.95" customHeight="1" spans="1:6">
      <c r="A24" s="8"/>
      <c r="B24" s="8"/>
      <c r="C24" s="8" t="s">
        <v>60</v>
      </c>
      <c r="D24" s="8"/>
      <c r="E24" s="8" t="s">
        <v>61</v>
      </c>
      <c r="F24" s="8" t="s">
        <v>61</v>
      </c>
    </row>
    <row r="25" ht="18.95" customHeight="1" spans="1:6">
      <c r="A25" s="8"/>
      <c r="B25" s="8"/>
      <c r="C25" s="8" t="s">
        <v>62</v>
      </c>
      <c r="D25" s="8"/>
      <c r="E25" s="8" t="s">
        <v>63</v>
      </c>
      <c r="F25" s="8" t="s">
        <v>63</v>
      </c>
    </row>
    <row r="26" ht="18.95" customHeight="1" spans="1:6">
      <c r="A26" s="8"/>
      <c r="B26" s="8" t="s">
        <v>64</v>
      </c>
      <c r="C26" s="8" t="s">
        <v>65</v>
      </c>
      <c r="D26" s="8"/>
      <c r="E26" s="8" t="s">
        <v>66</v>
      </c>
      <c r="F26" s="8" t="s">
        <v>66</v>
      </c>
    </row>
    <row r="27" ht="18.95" customHeight="1" spans="1:6">
      <c r="A27" s="8"/>
      <c r="B27" s="8"/>
      <c r="C27" s="8" t="s">
        <v>67</v>
      </c>
      <c r="D27" s="8"/>
      <c r="E27" s="8" t="s">
        <v>68</v>
      </c>
      <c r="F27" s="8" t="s">
        <v>68</v>
      </c>
    </row>
    <row r="28" ht="18.95" customHeight="1" spans="1:6">
      <c r="A28" s="8" t="s">
        <v>69</v>
      </c>
      <c r="B28" s="8" t="s">
        <v>70</v>
      </c>
      <c r="C28" s="8" t="s">
        <v>71</v>
      </c>
      <c r="D28" s="8"/>
      <c r="E28" s="8" t="s">
        <v>72</v>
      </c>
      <c r="F28" s="8" t="s">
        <v>73</v>
      </c>
    </row>
    <row r="29" ht="18.95" customHeight="1" spans="1:6">
      <c r="A29" s="8"/>
      <c r="B29" s="8"/>
      <c r="C29" s="8" t="s">
        <v>74</v>
      </c>
      <c r="D29" s="8"/>
      <c r="E29" s="8" t="s">
        <v>75</v>
      </c>
      <c r="F29" s="8" t="s">
        <v>76</v>
      </c>
    </row>
    <row r="30" ht="18.95" customHeight="1" spans="1:6">
      <c r="A30" s="8"/>
      <c r="B30" s="8"/>
      <c r="C30" s="8" t="s">
        <v>77</v>
      </c>
      <c r="D30" s="8"/>
      <c r="E30" s="8" t="s">
        <v>78</v>
      </c>
      <c r="F30" s="8" t="s">
        <v>79</v>
      </c>
    </row>
    <row r="31" ht="18.95" customHeight="1" spans="1:6">
      <c r="A31" s="8"/>
      <c r="B31" s="8"/>
      <c r="C31" s="8" t="s">
        <v>80</v>
      </c>
      <c r="D31" s="8"/>
      <c r="E31" s="8" t="s">
        <v>81</v>
      </c>
      <c r="F31" s="8" t="s">
        <v>82</v>
      </c>
    </row>
    <row r="32" ht="18.95" customHeight="1" spans="1:6">
      <c r="A32" s="8"/>
      <c r="B32" s="8"/>
      <c r="C32" s="8" t="s">
        <v>83</v>
      </c>
      <c r="D32" s="8"/>
      <c r="E32" s="8" t="s">
        <v>82</v>
      </c>
      <c r="F32" s="8" t="s">
        <v>84</v>
      </c>
    </row>
    <row r="33" ht="18.95" customHeight="1" spans="1:6">
      <c r="A33" s="8"/>
      <c r="B33" s="8" t="s">
        <v>85</v>
      </c>
      <c r="C33" s="8" t="s">
        <v>86</v>
      </c>
      <c r="D33" s="8"/>
      <c r="E33" s="8" t="s">
        <v>87</v>
      </c>
      <c r="F33" s="8" t="s">
        <v>88</v>
      </c>
    </row>
    <row r="34" ht="18.95" customHeight="1" spans="1:6">
      <c r="A34" s="8"/>
      <c r="B34" s="8" t="s">
        <v>89</v>
      </c>
      <c r="C34" s="8" t="s">
        <v>90</v>
      </c>
      <c r="D34" s="8"/>
      <c r="E34" s="8" t="s">
        <v>91</v>
      </c>
      <c r="F34" s="8" t="s">
        <v>91</v>
      </c>
    </row>
    <row r="35" ht="18.95" customHeight="1" spans="1:6">
      <c r="A35" s="8"/>
      <c r="B35" s="8" t="s">
        <v>92</v>
      </c>
      <c r="C35" s="8" t="s">
        <v>93</v>
      </c>
      <c r="D35" s="8"/>
      <c r="E35" s="8" t="s">
        <v>94</v>
      </c>
      <c r="F35" s="8" t="s">
        <v>95</v>
      </c>
    </row>
    <row r="36" ht="18.95" customHeight="1" spans="1:6">
      <c r="A36" s="8" t="s">
        <v>96</v>
      </c>
      <c r="B36" s="8" t="s">
        <v>97</v>
      </c>
      <c r="C36" s="8"/>
      <c r="D36" s="8"/>
      <c r="E36" s="8"/>
      <c r="F36" s="8"/>
    </row>
    <row r="37" ht="18.95" customHeight="1" spans="1:6">
      <c r="A37" s="8"/>
      <c r="B37" s="8" t="s">
        <v>98</v>
      </c>
      <c r="C37" s="8" t="s">
        <v>99</v>
      </c>
      <c r="D37" s="8"/>
      <c r="E37" s="8" t="s">
        <v>100</v>
      </c>
      <c r="F37" s="8" t="s">
        <v>100</v>
      </c>
    </row>
    <row r="38" ht="18.95" customHeight="1" spans="1:6">
      <c r="A38" s="8"/>
      <c r="B38" s="8" t="s">
        <v>101</v>
      </c>
      <c r="C38" s="8"/>
      <c r="D38" s="8"/>
      <c r="E38" s="8"/>
      <c r="F38" s="8"/>
    </row>
    <row r="39" ht="18.95" customHeight="1" spans="1:6">
      <c r="A39" s="8"/>
      <c r="B39" s="8" t="s">
        <v>102</v>
      </c>
      <c r="C39" s="8"/>
      <c r="D39" s="8"/>
      <c r="E39" s="8"/>
      <c r="F39" s="8"/>
    </row>
    <row r="40" ht="18.95" customHeight="1" spans="1:6">
      <c r="A40" s="8" t="s">
        <v>103</v>
      </c>
      <c r="B40" s="8" t="s">
        <v>104</v>
      </c>
      <c r="C40" s="8" t="s">
        <v>105</v>
      </c>
      <c r="D40" s="8"/>
      <c r="E40" s="8" t="s">
        <v>106</v>
      </c>
      <c r="F40" s="8" t="s">
        <v>106</v>
      </c>
    </row>
  </sheetData>
  <sheetProtection formatCells="0" formatColumns="0" formatRows="0" insertRows="0" insertColumns="0" insertHyperlinks="0" deleteColumns="0" deleteRows="0" sort="0" autoFilter="0" pivotTables="0"/>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10:A13"/>
    <mergeCell ref="A17:A22"/>
    <mergeCell ref="A23:A27"/>
    <mergeCell ref="A28:A35"/>
    <mergeCell ref="A36:A39"/>
    <mergeCell ref="B10:B11"/>
    <mergeCell ref="B12:B13"/>
    <mergeCell ref="B17:B18"/>
    <mergeCell ref="B19:B20"/>
    <mergeCell ref="B21:B22"/>
    <mergeCell ref="B23:B25"/>
    <mergeCell ref="B26:B27"/>
    <mergeCell ref="B28:B32"/>
  </mergeCells>
  <pageMargins left="1.25" right="1.25" top="1" bottom="1" header="0.3" footer="0.3"/>
  <pageSetup paperSize="9" orientation="portrait"/>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7"/>
  <sheetViews>
    <sheetView tabSelected="1" zoomScale="90" zoomScaleNormal="90" workbookViewId="0">
      <pane ySplit="1" topLeftCell="A12" activePane="bottomLeft" state="frozen"/>
      <selection/>
      <selection pane="bottomLeft" activeCell="H13" sqref="H13"/>
    </sheetView>
  </sheetViews>
  <sheetFormatPr defaultColWidth="9.81818181818182" defaultRowHeight="12"/>
  <cols>
    <col min="1" max="1" width="11" style="1" customWidth="1"/>
    <col min="2" max="2" width="11.6363636363636" style="1" customWidth="1"/>
    <col min="3" max="3" width="22.4545454545455" style="1" customWidth="1"/>
    <col min="4" max="4" width="13.2727272727273" style="1" customWidth="1"/>
    <col min="5" max="5" width="19.7272727272727" style="1" customWidth="1"/>
    <col min="6" max="6" width="9.81818181818182" style="2"/>
    <col min="7" max="7" width="33.8181818181818" style="1" customWidth="1"/>
    <col min="8" max="8" width="10.5454545454545" style="2"/>
    <col min="9" max="9" width="10.5454545454545" style="1"/>
    <col min="10" max="16384" width="9.81818181818182" style="1"/>
  </cols>
  <sheetData>
    <row r="1" ht="30" customHeight="1" spans="1:11">
      <c r="A1" s="3" t="s">
        <v>35</v>
      </c>
      <c r="B1" s="3" t="s">
        <v>36</v>
      </c>
      <c r="C1" s="3" t="s">
        <v>37</v>
      </c>
      <c r="D1" s="3" t="s">
        <v>39</v>
      </c>
      <c r="E1" s="3" t="s">
        <v>107</v>
      </c>
      <c r="F1" s="3" t="s">
        <v>108</v>
      </c>
      <c r="G1" s="3" t="s">
        <v>109</v>
      </c>
      <c r="H1" s="3" t="s">
        <v>110</v>
      </c>
      <c r="I1" s="3" t="s">
        <v>111</v>
      </c>
      <c r="J1" s="3" t="s">
        <v>112</v>
      </c>
      <c r="K1" s="3" t="s">
        <v>113</v>
      </c>
    </row>
    <row r="2" ht="96" spans="1:11">
      <c r="A2" s="3" t="s">
        <v>40</v>
      </c>
      <c r="B2" s="3" t="s">
        <v>41</v>
      </c>
      <c r="C2" s="3" t="s">
        <v>44</v>
      </c>
      <c r="D2" s="4" t="s">
        <v>45</v>
      </c>
      <c r="E2" s="5" t="s">
        <v>114</v>
      </c>
      <c r="F2" s="3">
        <v>2</v>
      </c>
      <c r="G2" s="5" t="s">
        <v>115</v>
      </c>
      <c r="H2" s="4" t="s">
        <v>45</v>
      </c>
      <c r="I2" s="3">
        <f>F2</f>
        <v>2</v>
      </c>
      <c r="J2" s="14"/>
      <c r="K2" s="15" t="s">
        <v>116</v>
      </c>
    </row>
    <row r="3" ht="168" spans="1:11">
      <c r="A3" s="3"/>
      <c r="B3" s="3"/>
      <c r="C3" s="3" t="s">
        <v>42</v>
      </c>
      <c r="D3" s="6" t="s">
        <v>43</v>
      </c>
      <c r="E3" s="5" t="s">
        <v>117</v>
      </c>
      <c r="F3" s="3">
        <v>2</v>
      </c>
      <c r="G3" s="5" t="s">
        <v>118</v>
      </c>
      <c r="H3" s="6" t="s">
        <v>43</v>
      </c>
      <c r="I3" s="3">
        <f t="shared" ref="I3:I20" si="0">F3</f>
        <v>2</v>
      </c>
      <c r="J3" s="9"/>
      <c r="K3" s="15" t="s">
        <v>119</v>
      </c>
    </row>
    <row r="4" ht="156" spans="1:11">
      <c r="A4" s="3"/>
      <c r="B4" s="3" t="s">
        <v>46</v>
      </c>
      <c r="C4" s="3" t="s">
        <v>47</v>
      </c>
      <c r="D4" s="6" t="s">
        <v>48</v>
      </c>
      <c r="E4" s="5" t="s">
        <v>120</v>
      </c>
      <c r="F4" s="3">
        <v>2</v>
      </c>
      <c r="G4" s="5" t="s">
        <v>121</v>
      </c>
      <c r="H4" s="6" t="s">
        <v>48</v>
      </c>
      <c r="I4" s="3">
        <f t="shared" si="0"/>
        <v>2</v>
      </c>
      <c r="J4" s="9"/>
      <c r="K4" s="15" t="s">
        <v>122</v>
      </c>
    </row>
    <row r="5" ht="96" spans="1:11">
      <c r="A5" s="3"/>
      <c r="B5" s="3"/>
      <c r="C5" s="3" t="s">
        <v>49</v>
      </c>
      <c r="D5" s="6" t="s">
        <v>50</v>
      </c>
      <c r="E5" s="5" t="s">
        <v>123</v>
      </c>
      <c r="F5" s="3">
        <v>2</v>
      </c>
      <c r="G5" s="5" t="s">
        <v>124</v>
      </c>
      <c r="H5" s="6" t="s">
        <v>50</v>
      </c>
      <c r="I5" s="3">
        <f t="shared" si="0"/>
        <v>2</v>
      </c>
      <c r="J5" s="9"/>
      <c r="K5" s="15" t="s">
        <v>125</v>
      </c>
    </row>
    <row r="6" ht="84" spans="1:11">
      <c r="A6" s="3"/>
      <c r="B6" s="3" t="s">
        <v>51</v>
      </c>
      <c r="C6" s="3" t="s">
        <v>54</v>
      </c>
      <c r="D6" s="6" t="s">
        <v>48</v>
      </c>
      <c r="E6" s="5" t="s">
        <v>126</v>
      </c>
      <c r="F6" s="3">
        <v>2</v>
      </c>
      <c r="G6" s="5" t="s">
        <v>127</v>
      </c>
      <c r="H6" s="6" t="s">
        <v>48</v>
      </c>
      <c r="I6" s="3">
        <f t="shared" si="0"/>
        <v>2</v>
      </c>
      <c r="J6" s="9"/>
      <c r="K6" s="15"/>
    </row>
    <row r="7" ht="120" spans="1:11">
      <c r="A7" s="3"/>
      <c r="B7" s="3"/>
      <c r="C7" s="3" t="s">
        <v>52</v>
      </c>
      <c r="D7" s="6" t="s">
        <v>53</v>
      </c>
      <c r="E7" s="5" t="s">
        <v>128</v>
      </c>
      <c r="F7" s="3">
        <v>2</v>
      </c>
      <c r="G7" s="5" t="s">
        <v>129</v>
      </c>
      <c r="H7" s="6" t="s">
        <v>53</v>
      </c>
      <c r="I7" s="3">
        <f t="shared" si="0"/>
        <v>2</v>
      </c>
      <c r="J7" s="9"/>
      <c r="K7" s="9"/>
    </row>
    <row r="8" ht="120" spans="1:11">
      <c r="A8" s="3" t="s">
        <v>55</v>
      </c>
      <c r="B8" s="3" t="s">
        <v>56</v>
      </c>
      <c r="C8" s="3" t="s">
        <v>62</v>
      </c>
      <c r="D8" s="6" t="s">
        <v>63</v>
      </c>
      <c r="E8" s="5" t="s">
        <v>130</v>
      </c>
      <c r="F8" s="3">
        <v>4</v>
      </c>
      <c r="G8" s="5" t="s">
        <v>131</v>
      </c>
      <c r="H8" s="6" t="s">
        <v>63</v>
      </c>
      <c r="I8" s="3">
        <f t="shared" si="0"/>
        <v>4</v>
      </c>
      <c r="J8" s="9"/>
      <c r="K8" s="16" t="s">
        <v>132</v>
      </c>
    </row>
    <row r="9" ht="60" spans="1:11">
      <c r="A9" s="3"/>
      <c r="B9" s="3"/>
      <c r="C9" s="3" t="s">
        <v>60</v>
      </c>
      <c r="D9" s="6" t="s">
        <v>61</v>
      </c>
      <c r="E9" s="5" t="s">
        <v>133</v>
      </c>
      <c r="F9" s="3">
        <v>3</v>
      </c>
      <c r="G9" s="5" t="s">
        <v>134</v>
      </c>
      <c r="H9" s="7">
        <f>440030.71/557600</f>
        <v>0.789151201578192</v>
      </c>
      <c r="I9" s="3">
        <f>ROUND(H9*F9,2)</f>
        <v>2.37</v>
      </c>
      <c r="J9" s="9"/>
      <c r="K9" s="16" t="s">
        <v>132</v>
      </c>
    </row>
    <row r="10" ht="84" spans="1:11">
      <c r="A10" s="3"/>
      <c r="B10" s="3"/>
      <c r="C10" s="3" t="s">
        <v>57</v>
      </c>
      <c r="D10" s="6" t="s">
        <v>59</v>
      </c>
      <c r="E10" s="5" t="s">
        <v>135</v>
      </c>
      <c r="F10" s="3">
        <v>3</v>
      </c>
      <c r="G10" s="5" t="s">
        <v>136</v>
      </c>
      <c r="H10" s="7">
        <f>557600/557600</f>
        <v>1</v>
      </c>
      <c r="I10" s="3">
        <f>H10*F10</f>
        <v>3</v>
      </c>
      <c r="J10" s="9"/>
      <c r="K10" s="16" t="s">
        <v>132</v>
      </c>
    </row>
    <row r="11" ht="168" spans="1:11">
      <c r="A11" s="3"/>
      <c r="B11" s="3" t="s">
        <v>64</v>
      </c>
      <c r="C11" s="3" t="s">
        <v>67</v>
      </c>
      <c r="D11" s="6" t="s">
        <v>68</v>
      </c>
      <c r="E11" s="5" t="s">
        <v>137</v>
      </c>
      <c r="F11" s="3">
        <v>6</v>
      </c>
      <c r="G11" s="5" t="s">
        <v>138</v>
      </c>
      <c r="H11" s="6" t="s">
        <v>68</v>
      </c>
      <c r="I11" s="3">
        <f t="shared" si="0"/>
        <v>6</v>
      </c>
      <c r="J11" s="9"/>
      <c r="K11" s="9"/>
    </row>
    <row r="12" ht="96" spans="1:11">
      <c r="A12" s="3"/>
      <c r="B12" s="3"/>
      <c r="C12" s="3" t="s">
        <v>65</v>
      </c>
      <c r="D12" s="6" t="s">
        <v>66</v>
      </c>
      <c r="E12" s="5" t="s">
        <v>139</v>
      </c>
      <c r="F12" s="3">
        <v>2</v>
      </c>
      <c r="G12" s="5" t="s">
        <v>140</v>
      </c>
      <c r="H12" s="6" t="s">
        <v>66</v>
      </c>
      <c r="I12" s="3">
        <f t="shared" si="0"/>
        <v>2</v>
      </c>
      <c r="J12" s="9"/>
      <c r="K12" s="9"/>
    </row>
    <row r="13" ht="24" spans="1:11">
      <c r="A13" s="8" t="s">
        <v>69</v>
      </c>
      <c r="B13" s="8" t="s">
        <v>70</v>
      </c>
      <c r="C13" s="8" t="s">
        <v>71</v>
      </c>
      <c r="D13" s="8" t="s">
        <v>73</v>
      </c>
      <c r="E13" s="5" t="s">
        <v>141</v>
      </c>
      <c r="F13" s="3">
        <v>4</v>
      </c>
      <c r="G13" s="5" t="s">
        <v>142</v>
      </c>
      <c r="H13" s="3" t="s">
        <v>143</v>
      </c>
      <c r="I13" s="3">
        <f t="shared" si="0"/>
        <v>4</v>
      </c>
      <c r="J13" s="3"/>
      <c r="K13" s="3"/>
    </row>
    <row r="14" ht="36" spans="1:11">
      <c r="A14" s="8"/>
      <c r="B14" s="8"/>
      <c r="C14" s="8" t="s">
        <v>74</v>
      </c>
      <c r="D14" s="8" t="s">
        <v>76</v>
      </c>
      <c r="E14" s="5" t="s">
        <v>144</v>
      </c>
      <c r="F14" s="3">
        <v>3</v>
      </c>
      <c r="G14" s="5" t="s">
        <v>142</v>
      </c>
      <c r="H14" s="3" t="s">
        <v>145</v>
      </c>
      <c r="I14" s="3">
        <f t="shared" si="0"/>
        <v>3</v>
      </c>
      <c r="J14" s="3"/>
      <c r="K14" s="3" t="s">
        <v>146</v>
      </c>
    </row>
    <row r="15" ht="24" spans="1:11">
      <c r="A15" s="8"/>
      <c r="B15" s="8"/>
      <c r="C15" s="8" t="s">
        <v>77</v>
      </c>
      <c r="D15" s="8" t="s">
        <v>79</v>
      </c>
      <c r="E15" s="5" t="s">
        <v>147</v>
      </c>
      <c r="F15" s="3">
        <v>4</v>
      </c>
      <c r="G15" s="5" t="s">
        <v>142</v>
      </c>
      <c r="H15" s="3" t="s">
        <v>148</v>
      </c>
      <c r="I15" s="3">
        <f t="shared" si="0"/>
        <v>4</v>
      </c>
      <c r="J15" s="3"/>
      <c r="K15" s="3" t="s">
        <v>149</v>
      </c>
    </row>
    <row r="16" ht="24" spans="1:11">
      <c r="A16" s="8"/>
      <c r="B16" s="8"/>
      <c r="C16" s="8" t="s">
        <v>80</v>
      </c>
      <c r="D16" s="8" t="s">
        <v>82</v>
      </c>
      <c r="E16" s="5" t="s">
        <v>150</v>
      </c>
      <c r="F16" s="3">
        <v>3</v>
      </c>
      <c r="G16" s="5" t="s">
        <v>142</v>
      </c>
      <c r="H16" s="3" t="s">
        <v>151</v>
      </c>
      <c r="I16" s="3">
        <f t="shared" si="0"/>
        <v>3</v>
      </c>
      <c r="J16" s="3"/>
      <c r="K16" s="3" t="s">
        <v>152</v>
      </c>
    </row>
    <row r="17" ht="24" spans="1:11">
      <c r="A17" s="8"/>
      <c r="B17" s="8"/>
      <c r="C17" s="8" t="s">
        <v>83</v>
      </c>
      <c r="D17" s="8" t="s">
        <v>84</v>
      </c>
      <c r="E17" s="5" t="s">
        <v>153</v>
      </c>
      <c r="F17" s="3">
        <v>4</v>
      </c>
      <c r="G17" s="5" t="s">
        <v>142</v>
      </c>
      <c r="H17" s="3" t="s">
        <v>154</v>
      </c>
      <c r="I17" s="3">
        <f t="shared" si="0"/>
        <v>4</v>
      </c>
      <c r="J17" s="3"/>
      <c r="K17" s="3" t="s">
        <v>155</v>
      </c>
    </row>
    <row r="18" ht="24" spans="1:11">
      <c r="A18" s="8"/>
      <c r="B18" s="8" t="s">
        <v>85</v>
      </c>
      <c r="C18" s="8" t="s">
        <v>86</v>
      </c>
      <c r="D18" s="8" t="s">
        <v>88</v>
      </c>
      <c r="E18" s="5" t="s">
        <v>156</v>
      </c>
      <c r="F18" s="3">
        <v>4</v>
      </c>
      <c r="G18" s="5" t="s">
        <v>142</v>
      </c>
      <c r="H18" s="3" t="s">
        <v>157</v>
      </c>
      <c r="I18" s="3">
        <f t="shared" si="0"/>
        <v>4</v>
      </c>
      <c r="J18" s="3"/>
      <c r="K18" s="3" t="s">
        <v>149</v>
      </c>
    </row>
    <row r="19" ht="24" spans="1:11">
      <c r="A19" s="8"/>
      <c r="B19" s="8" t="s">
        <v>89</v>
      </c>
      <c r="C19" s="8" t="s">
        <v>90</v>
      </c>
      <c r="D19" s="8" t="s">
        <v>91</v>
      </c>
      <c r="E19" s="5" t="s">
        <v>158</v>
      </c>
      <c r="F19" s="3">
        <v>3</v>
      </c>
      <c r="G19" s="5" t="s">
        <v>159</v>
      </c>
      <c r="H19" s="3" t="s">
        <v>91</v>
      </c>
      <c r="I19" s="3">
        <f t="shared" si="0"/>
        <v>3</v>
      </c>
      <c r="J19" s="3"/>
      <c r="K19" s="3"/>
    </row>
    <row r="20" ht="24" spans="1:11">
      <c r="A20" s="8"/>
      <c r="B20" s="8" t="s">
        <v>92</v>
      </c>
      <c r="C20" s="8" t="s">
        <v>93</v>
      </c>
      <c r="D20" s="8" t="s">
        <v>95</v>
      </c>
      <c r="E20" s="5" t="s">
        <v>160</v>
      </c>
      <c r="F20" s="3">
        <v>5</v>
      </c>
      <c r="G20" s="5" t="s">
        <v>161</v>
      </c>
      <c r="H20" s="8" t="s">
        <v>95</v>
      </c>
      <c r="I20" s="3">
        <f t="shared" si="0"/>
        <v>5</v>
      </c>
      <c r="J20" s="3"/>
      <c r="K20" s="3"/>
    </row>
    <row r="21" spans="1:11">
      <c r="A21" s="8" t="s">
        <v>96</v>
      </c>
      <c r="B21" s="8" t="s">
        <v>97</v>
      </c>
      <c r="C21" s="8"/>
      <c r="D21" s="8"/>
      <c r="E21" s="5"/>
      <c r="F21" s="3"/>
      <c r="G21" s="5"/>
      <c r="H21" s="3"/>
      <c r="I21" s="3"/>
      <c r="J21" s="3"/>
      <c r="K21" s="3"/>
    </row>
    <row r="22" ht="48" spans="1:11">
      <c r="A22" s="8"/>
      <c r="B22" s="8" t="s">
        <v>98</v>
      </c>
      <c r="C22" s="8" t="s">
        <v>99</v>
      </c>
      <c r="D22" s="8" t="s">
        <v>100</v>
      </c>
      <c r="E22" s="5" t="s">
        <v>162</v>
      </c>
      <c r="F22" s="3">
        <v>30</v>
      </c>
      <c r="G22" s="5" t="s">
        <v>163</v>
      </c>
      <c r="H22" s="3" t="s">
        <v>100</v>
      </c>
      <c r="I22" s="3">
        <f>F22</f>
        <v>30</v>
      </c>
      <c r="J22" s="3"/>
      <c r="K22" s="3"/>
    </row>
    <row r="23" spans="1:11">
      <c r="A23" s="8"/>
      <c r="B23" s="8" t="s">
        <v>101</v>
      </c>
      <c r="C23" s="8"/>
      <c r="D23" s="8"/>
      <c r="E23" s="5"/>
      <c r="F23" s="3"/>
      <c r="G23" s="9"/>
      <c r="H23" s="3"/>
      <c r="I23" s="9"/>
      <c r="J23" s="9"/>
      <c r="K23" s="9"/>
    </row>
    <row r="24" spans="1:11">
      <c r="A24" s="8"/>
      <c r="B24" s="8" t="s">
        <v>102</v>
      </c>
      <c r="C24" s="8"/>
      <c r="D24" s="8"/>
      <c r="E24" s="5"/>
      <c r="F24" s="3"/>
      <c r="G24" s="9"/>
      <c r="H24" s="3"/>
      <c r="I24" s="9"/>
      <c r="J24" s="9"/>
      <c r="K24" s="9"/>
    </row>
    <row r="25" ht="24" spans="1:11">
      <c r="A25" s="8" t="s">
        <v>103</v>
      </c>
      <c r="B25" s="8" t="s">
        <v>104</v>
      </c>
      <c r="C25" s="8" t="s">
        <v>105</v>
      </c>
      <c r="D25" s="3" t="s">
        <v>106</v>
      </c>
      <c r="E25" s="5" t="s">
        <v>164</v>
      </c>
      <c r="F25" s="3">
        <v>10</v>
      </c>
      <c r="G25" s="5" t="s">
        <v>165</v>
      </c>
      <c r="H25" s="3" t="s">
        <v>106</v>
      </c>
      <c r="I25" s="17">
        <f>F25</f>
        <v>10</v>
      </c>
      <c r="J25" s="9"/>
      <c r="K25" s="9"/>
    </row>
    <row r="26" spans="1:11">
      <c r="A26" s="10" t="s">
        <v>166</v>
      </c>
      <c r="B26" s="11"/>
      <c r="C26" s="12"/>
      <c r="D26" s="3"/>
      <c r="E26" s="5"/>
      <c r="F26" s="3">
        <f>SUM(F2:F25)</f>
        <v>100</v>
      </c>
      <c r="G26" s="5"/>
      <c r="H26" s="3"/>
      <c r="I26" s="3">
        <f>SUM(I2:I25)</f>
        <v>99.37</v>
      </c>
      <c r="J26" s="9"/>
      <c r="K26" s="9"/>
    </row>
    <row r="29" spans="5:9">
      <c r="E29" s="13" t="s">
        <v>40</v>
      </c>
      <c r="F29" s="2">
        <f>SUM(F2:F7)</f>
        <v>12</v>
      </c>
      <c r="G29" s="2"/>
      <c r="I29" s="2">
        <f>SUM(I2:I7)</f>
        <v>12</v>
      </c>
    </row>
    <row r="30" spans="5:9">
      <c r="E30" s="13" t="s">
        <v>55</v>
      </c>
      <c r="F30" s="2">
        <f>SUM(F8:F12)</f>
        <v>18</v>
      </c>
      <c r="G30" s="2"/>
      <c r="I30" s="2">
        <f>SUM(I8:I12)</f>
        <v>17.37</v>
      </c>
    </row>
    <row r="31" spans="5:9">
      <c r="E31" s="13" t="s">
        <v>167</v>
      </c>
      <c r="F31" s="2">
        <f>SUM(F13:F20)</f>
        <v>30</v>
      </c>
      <c r="G31" s="2"/>
      <c r="I31" s="2">
        <f>SUM(I13:I20)</f>
        <v>30</v>
      </c>
    </row>
    <row r="32" spans="5:9">
      <c r="E32" s="13" t="s">
        <v>168</v>
      </c>
      <c r="F32" s="2">
        <f>SUM(F21:F24)</f>
        <v>30</v>
      </c>
      <c r="G32" s="2"/>
      <c r="I32" s="2">
        <f>SUM(I21:I24)</f>
        <v>30</v>
      </c>
    </row>
    <row r="33" spans="5:9">
      <c r="E33" s="13" t="s">
        <v>169</v>
      </c>
      <c r="F33" s="2">
        <f>SUM(F25)</f>
        <v>10</v>
      </c>
      <c r="G33" s="2"/>
      <c r="I33" s="2">
        <f>SUM(I25)</f>
        <v>10</v>
      </c>
    </row>
    <row r="34" spans="5:9">
      <c r="E34" s="13" t="s">
        <v>166</v>
      </c>
      <c r="F34" s="2">
        <f>SUM(F29:F33)</f>
        <v>100</v>
      </c>
      <c r="G34" s="2"/>
      <c r="H34" s="2"/>
      <c r="I34" s="2">
        <f>SUM(I29:I33)</f>
        <v>99.37</v>
      </c>
    </row>
    <row r="36" spans="6:6">
      <c r="F36" s="2">
        <f>SUM(F2:F12)</f>
        <v>30</v>
      </c>
    </row>
    <row r="37" spans="6:6">
      <c r="F37" s="2">
        <f>SUM(F13:F25)</f>
        <v>70</v>
      </c>
    </row>
  </sheetData>
  <sheetProtection formatCells="0" formatColumns="0" formatRows="0" insertRows="0" insertColumns="0" insertHyperlinks="0" deleteColumns="0" deleteRows="0" sort="0" autoFilter="0" pivotTables="0"/>
  <mergeCells count="11">
    <mergeCell ref="A26:C26"/>
    <mergeCell ref="A2:A7"/>
    <mergeCell ref="A8:A12"/>
    <mergeCell ref="A13:A20"/>
    <mergeCell ref="A21:A24"/>
    <mergeCell ref="B2:B3"/>
    <mergeCell ref="B4:B5"/>
    <mergeCell ref="B6:B7"/>
    <mergeCell ref="B8:B10"/>
    <mergeCell ref="B11:B12"/>
    <mergeCell ref="B13:B17"/>
  </mergeCells>
  <pageMargins left="1.25" right="1.25" top="1" bottom="1"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3 9 1 1 4 8 4 7 6 8 7 9 " 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WWO_wpscloud_20250521212247-9dc636b224</Application>
  <HeadingPairs>
    <vt:vector size="2" baseType="variant">
      <vt:variant>
        <vt:lpstr>工作表</vt:lpstr>
      </vt:variant>
      <vt:variant>
        <vt:i4>2</vt:i4>
      </vt:variant>
    </vt:vector>
  </HeadingPairs>
  <TitlesOfParts>
    <vt:vector size="2" baseType="lpstr">
      <vt:lpstr>Sheet0</vt:lpstr>
      <vt:lpstr>评分表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李金钊</cp:lastModifiedBy>
  <dcterms:created xsi:type="dcterms:W3CDTF">2024-02-25T00:02:00Z</dcterms:created>
  <dcterms:modified xsi:type="dcterms:W3CDTF">2025-07-28T14:05:45Z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6237F3D2C978428FA2FBD8ABF1E00D0B_12</vt:lpwstr>
  </property>
  <property fmtid="{D5CDD505-2E9C-101B-9397-08002B2CF9AE}" pid="3" name="KSOProductBuildVer">
    <vt:lpwstr>2052-12.1.0.20784</vt:lpwstr>
  </property>
</Properties>
</file>